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2240" windowHeight="9240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工作表1!$A$1:$P$43</definedName>
  </definedNames>
  <calcPr calcId="145621"/>
</workbook>
</file>

<file path=xl/calcChain.xml><?xml version="1.0" encoding="utf-8"?>
<calcChain xmlns="http://schemas.openxmlformats.org/spreadsheetml/2006/main">
  <c r="D59" i="1" l="1"/>
  <c r="E59" i="1"/>
  <c r="F59" i="1"/>
  <c r="G59" i="1"/>
  <c r="H59" i="1"/>
  <c r="I59" i="1"/>
  <c r="J59" i="1"/>
  <c r="K59" i="1"/>
  <c r="L59" i="1"/>
  <c r="M59" i="1"/>
  <c r="C59" i="1"/>
  <c r="N2" i="1"/>
  <c r="O4" i="1" l="1"/>
  <c r="N4" i="1" l="1"/>
  <c r="N5" i="1"/>
  <c r="O43" i="1" l="1"/>
  <c r="O34" i="1"/>
  <c r="O33" i="1"/>
  <c r="O29" i="1"/>
  <c r="O59" i="1" l="1"/>
  <c r="N39" i="1" l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40" i="1"/>
  <c r="N41" i="1"/>
  <c r="N45" i="1"/>
  <c r="N42" i="1"/>
  <c r="N43" i="1"/>
  <c r="N44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3" i="1"/>
  <c r="N59" i="1" l="1"/>
</calcChain>
</file>

<file path=xl/sharedStrings.xml><?xml version="1.0" encoding="utf-8"?>
<sst xmlns="http://schemas.openxmlformats.org/spreadsheetml/2006/main" count="195" uniqueCount="133">
  <si>
    <t>社團</t>
    <phoneticPr fontId="1" type="noConversion"/>
  </si>
  <si>
    <t>活動名稱</t>
    <phoneticPr fontId="1" type="noConversion"/>
  </si>
  <si>
    <t>印刷</t>
    <phoneticPr fontId="1" type="noConversion"/>
  </si>
  <si>
    <t>器材租用</t>
    <phoneticPr fontId="1" type="noConversion"/>
  </si>
  <si>
    <t>膳宿茶點</t>
    <phoneticPr fontId="1" type="noConversion"/>
  </si>
  <si>
    <t>交通</t>
    <phoneticPr fontId="1" type="noConversion"/>
  </si>
  <si>
    <t>保險</t>
    <phoneticPr fontId="1" type="noConversion"/>
  </si>
  <si>
    <t>消耗</t>
    <phoneticPr fontId="1" type="noConversion"/>
  </si>
  <si>
    <t>輔導測驗</t>
    <phoneticPr fontId="1" type="noConversion"/>
  </si>
  <si>
    <t>合計</t>
    <phoneticPr fontId="1" type="noConversion"/>
  </si>
  <si>
    <t>講座鐘點</t>
    <phoneticPr fontId="1" type="noConversion"/>
  </si>
  <si>
    <t>報名費</t>
    <phoneticPr fontId="1" type="noConversion"/>
  </si>
  <si>
    <t>裁判</t>
    <phoneticPr fontId="1" type="noConversion"/>
  </si>
  <si>
    <t>※以此原則未列計會議討論</t>
    <phoneticPr fontId="1" type="noConversion"/>
  </si>
  <si>
    <t>成果發表</t>
    <phoneticPr fontId="1" type="noConversion"/>
  </si>
  <si>
    <t>人數1~50人</t>
    <phoneticPr fontId="1" type="noConversion"/>
  </si>
  <si>
    <t>人數51~100</t>
    <phoneticPr fontId="1" type="noConversion"/>
  </si>
  <si>
    <t>人數100以上</t>
    <phoneticPr fontId="1" type="noConversion"/>
  </si>
  <si>
    <t>印刷費500、膳宿茶點500、消耗500</t>
    <phoneticPr fontId="1" type="noConversion"/>
  </si>
  <si>
    <t>印刷費1000、膳宿茶點1000、消耗1000</t>
    <phoneticPr fontId="1" type="noConversion"/>
  </si>
  <si>
    <t>印刷費1000、膳宿茶點2000、消耗1500</t>
    <phoneticPr fontId="1" type="noConversion"/>
  </si>
  <si>
    <t>※以此原則未列計會議討論</t>
    <phoneticPr fontId="1" type="noConversion"/>
  </si>
  <si>
    <t>講座</t>
    <phoneticPr fontId="1" type="noConversion"/>
  </si>
  <si>
    <t>人數1~20人</t>
    <phoneticPr fontId="1" type="noConversion"/>
  </si>
  <si>
    <t>人數21~30人</t>
    <phoneticPr fontId="1" type="noConversion"/>
  </si>
  <si>
    <t>人數30人以上</t>
    <phoneticPr fontId="1" type="noConversion"/>
  </si>
  <si>
    <t>印刷300、講座鐘點2800/2hr</t>
    <phoneticPr fontId="1" type="noConversion"/>
  </si>
  <si>
    <t>印刷500、講座鐘點3200/2hr</t>
    <phoneticPr fontId="1" type="noConversion"/>
  </si>
  <si>
    <t>比賽</t>
    <phoneticPr fontId="1" type="noConversion"/>
  </si>
  <si>
    <t>人數51~100人</t>
    <phoneticPr fontId="1" type="noConversion"/>
  </si>
  <si>
    <t>印刷100、消耗500、裁判2000</t>
    <phoneticPr fontId="1" type="noConversion"/>
  </si>
  <si>
    <t>印刷300、消耗1000、裁判3000</t>
    <phoneticPr fontId="1" type="noConversion"/>
  </si>
  <si>
    <t>印刷500、消耗2000、裁判4000</t>
    <phoneticPr fontId="1" type="noConversion"/>
  </si>
  <si>
    <t>核定</t>
    <phoneticPr fontId="1" type="noConversion"/>
  </si>
  <si>
    <t>說明</t>
    <phoneticPr fontId="1" type="noConversion"/>
  </si>
  <si>
    <t>印刷100、講座鐘點2000/2hr</t>
    <phoneticPr fontId="1" type="noConversion"/>
  </si>
  <si>
    <t>獎品禮卷</t>
    <phoneticPr fontId="1" type="noConversion"/>
  </si>
  <si>
    <t>熱舞社</t>
    <phoneticPr fontId="1" type="noConversion"/>
  </si>
  <si>
    <t>全國大專舞展</t>
    <phoneticPr fontId="1" type="noConversion"/>
  </si>
  <si>
    <t>成果發表會</t>
    <phoneticPr fontId="1" type="noConversion"/>
  </si>
  <si>
    <t>登山社</t>
    <phoneticPr fontId="1" type="noConversion"/>
  </si>
  <si>
    <t>出隊_瓦拉米</t>
    <phoneticPr fontId="1" type="noConversion"/>
  </si>
  <si>
    <t>河流露營</t>
    <phoneticPr fontId="1" type="noConversion"/>
  </si>
  <si>
    <t>太加縱走</t>
    <phoneticPr fontId="1" type="noConversion"/>
  </si>
  <si>
    <t>清水大山</t>
    <phoneticPr fontId="1" type="noConversion"/>
  </si>
  <si>
    <t>佐倉步道</t>
    <phoneticPr fontId="1" type="noConversion"/>
  </si>
  <si>
    <t>攀岩</t>
    <phoneticPr fontId="1" type="noConversion"/>
  </si>
  <si>
    <t>松羅湖</t>
    <phoneticPr fontId="1" type="noConversion"/>
  </si>
  <si>
    <t>鯉魚山</t>
    <phoneticPr fontId="1" type="noConversion"/>
  </si>
  <si>
    <t>瓦拉米</t>
    <phoneticPr fontId="1" type="noConversion"/>
  </si>
  <si>
    <t>嘉明湖</t>
    <phoneticPr fontId="1" type="noConversion"/>
  </si>
  <si>
    <t>雪山</t>
    <phoneticPr fontId="1" type="noConversion"/>
  </si>
  <si>
    <t>縱走玉山連峰</t>
    <phoneticPr fontId="1" type="noConversion"/>
  </si>
  <si>
    <t>奇萊南華</t>
    <phoneticPr fontId="1" type="noConversion"/>
  </si>
  <si>
    <t>管樂社</t>
    <phoneticPr fontId="1" type="noConversion"/>
  </si>
  <si>
    <t>期末聯合成果發表</t>
    <phoneticPr fontId="1" type="noConversion"/>
  </si>
  <si>
    <t>街舞社</t>
    <phoneticPr fontId="1" type="noConversion"/>
  </si>
  <si>
    <t>師妹</t>
    <phoneticPr fontId="1" type="noConversion"/>
  </si>
  <si>
    <t>路奇</t>
    <phoneticPr fontId="1" type="noConversion"/>
  </si>
  <si>
    <t>徐皓</t>
    <phoneticPr fontId="1" type="noConversion"/>
  </si>
  <si>
    <t>國際學生會</t>
    <phoneticPr fontId="1" type="noConversion"/>
  </si>
  <si>
    <t>國際學生晚會</t>
    <phoneticPr fontId="1" type="noConversion"/>
  </si>
  <si>
    <t>野猴子</t>
    <phoneticPr fontId="1" type="noConversion"/>
  </si>
  <si>
    <t>期末茶會</t>
    <phoneticPr fontId="1" type="noConversion"/>
  </si>
  <si>
    <t>茶道社</t>
    <phoneticPr fontId="1" type="noConversion"/>
  </si>
  <si>
    <t>茶園參訪</t>
    <phoneticPr fontId="1" type="noConversion"/>
  </si>
  <si>
    <t>路跑奉茶</t>
    <phoneticPr fontId="1" type="noConversion"/>
  </si>
  <si>
    <t>聖經真理生命社</t>
    <phoneticPr fontId="1" type="noConversion"/>
  </si>
  <si>
    <t>知性之旅</t>
    <phoneticPr fontId="1" type="noConversion"/>
  </si>
  <si>
    <t>期中社團社遊</t>
    <phoneticPr fontId="1" type="noConversion"/>
  </si>
  <si>
    <t>合唱團</t>
    <phoneticPr fontId="1" type="noConversion"/>
  </si>
  <si>
    <t>全國音樂比賽</t>
    <phoneticPr fontId="1" type="noConversion"/>
  </si>
  <si>
    <t>十一醫觀摩</t>
    <phoneticPr fontId="1" type="noConversion"/>
  </si>
  <si>
    <t>五月份團練</t>
    <phoneticPr fontId="1" type="noConversion"/>
  </si>
  <si>
    <t>期末社員大會</t>
    <phoneticPr fontId="1" type="noConversion"/>
  </si>
  <si>
    <t>期末成果發表</t>
    <phoneticPr fontId="1" type="noConversion"/>
  </si>
  <si>
    <t>弦樂社</t>
    <phoneticPr fontId="1" type="noConversion"/>
  </si>
  <si>
    <t>獨立成發</t>
    <phoneticPr fontId="1" type="noConversion"/>
  </si>
  <si>
    <t>異國舞蹈</t>
    <phoneticPr fontId="1" type="noConversion"/>
  </si>
  <si>
    <t>排球社</t>
    <phoneticPr fontId="1" type="noConversion"/>
  </si>
  <si>
    <t>系際盃</t>
    <phoneticPr fontId="1" type="noConversion"/>
  </si>
  <si>
    <t>籃球社</t>
    <phoneticPr fontId="1" type="noConversion"/>
  </si>
  <si>
    <t>規則講習</t>
    <phoneticPr fontId="1" type="noConversion"/>
  </si>
  <si>
    <t>期初社聚</t>
    <phoneticPr fontId="1" type="noConversion"/>
  </si>
  <si>
    <t>籃球社</t>
    <phoneticPr fontId="1" type="noConversion"/>
  </si>
  <si>
    <t>大專盃觀摩</t>
    <phoneticPr fontId="1" type="noConversion"/>
  </si>
  <si>
    <t>肌貼防護</t>
    <phoneticPr fontId="1" type="noConversion"/>
  </si>
  <si>
    <t>物治推拿</t>
    <phoneticPr fontId="1" type="noConversion"/>
  </si>
  <si>
    <t>熱音社</t>
    <phoneticPr fontId="1" type="noConversion"/>
  </si>
  <si>
    <t>期末聯合成發</t>
    <phoneticPr fontId="1" type="noConversion"/>
  </si>
  <si>
    <t>天文社</t>
    <phoneticPr fontId="1" type="noConversion"/>
  </si>
  <si>
    <t>高野觀星求生體驗</t>
    <phoneticPr fontId="1" type="noConversion"/>
  </si>
  <si>
    <t>人醫社</t>
    <phoneticPr fontId="1" type="noConversion"/>
  </si>
  <si>
    <t>老人演講</t>
    <phoneticPr fontId="1" type="noConversion"/>
  </si>
  <si>
    <t>兒童演講</t>
    <phoneticPr fontId="1" type="noConversion"/>
  </si>
  <si>
    <t>關懷生命社</t>
    <phoneticPr fontId="1" type="noConversion"/>
  </si>
  <si>
    <t>東華參訪</t>
    <phoneticPr fontId="1" type="noConversion"/>
  </si>
  <si>
    <t>狗喵週</t>
    <phoneticPr fontId="1" type="noConversion"/>
  </si>
  <si>
    <t>海洋極限運動</t>
    <phoneticPr fontId="1" type="noConversion"/>
  </si>
  <si>
    <t>水上運動會</t>
    <phoneticPr fontId="1" type="noConversion"/>
  </si>
  <si>
    <t>衝浪SUP體驗</t>
    <phoneticPr fontId="1" type="noConversion"/>
  </si>
  <si>
    <t>考取救生員證照</t>
    <phoneticPr fontId="1" type="noConversion"/>
  </si>
  <si>
    <t>國術社</t>
    <phoneticPr fontId="1" type="noConversion"/>
  </si>
  <si>
    <t>防身術講座</t>
    <phoneticPr fontId="1" type="noConversion"/>
  </si>
  <si>
    <t>社團成果發表</t>
    <phoneticPr fontId="1" type="noConversion"/>
  </si>
  <si>
    <t>送舊</t>
    <phoneticPr fontId="1" type="noConversion"/>
  </si>
  <si>
    <t>弦樂社</t>
    <phoneticPr fontId="1" type="noConversion"/>
  </si>
  <si>
    <t>宜蘭大學交流</t>
    <phoneticPr fontId="1" type="noConversion"/>
  </si>
  <si>
    <t>人數100~150人</t>
    <phoneticPr fontId="1" type="noConversion"/>
  </si>
  <si>
    <t>人數150~200人</t>
    <phoneticPr fontId="1" type="noConversion"/>
  </si>
  <si>
    <t>人數200人以上</t>
    <phoneticPr fontId="1" type="noConversion"/>
  </si>
  <si>
    <t>印刷費2000、膳宿茶點2500、消耗2000</t>
    <phoneticPr fontId="1" type="noConversion"/>
  </si>
  <si>
    <t>補助項目不含獎品禮卷</t>
    <phoneticPr fontId="1" type="noConversion"/>
  </si>
  <si>
    <t>列入社團基本運作金補助</t>
    <phoneticPr fontId="1" type="noConversion"/>
  </si>
  <si>
    <t>依實際參賽者來回車資</t>
    <phoneticPr fontId="1" type="noConversion"/>
  </si>
  <si>
    <t>補助半程車資</t>
    <phoneticPr fontId="1" type="noConversion"/>
  </si>
  <si>
    <t>補助半程車資(遊覽車則以每人每日$400)</t>
    <phoneticPr fontId="1" type="noConversion"/>
  </si>
  <si>
    <t>水上活動社</t>
    <phoneticPr fontId="1" type="noConversion"/>
  </si>
  <si>
    <t>宜蘭烏石港衝浪</t>
    <phoneticPr fontId="1" type="noConversion"/>
  </si>
  <si>
    <t>溯溪體驗</t>
    <phoneticPr fontId="1" type="noConversion"/>
  </si>
  <si>
    <t>依照成果發表原則補助</t>
    <phoneticPr fontId="1" type="noConversion"/>
  </si>
  <si>
    <t>補助半程車資以及保險費用</t>
    <phoneticPr fontId="1" type="noConversion"/>
  </si>
  <si>
    <t>不予補助</t>
    <phoneticPr fontId="1" type="noConversion"/>
  </si>
  <si>
    <t>補助總額25000，交通費核半支應，保險投保100萬額度</t>
    <phoneticPr fontId="1" type="noConversion"/>
  </si>
  <si>
    <t>講座補助兩場為限，依照講座原則補助</t>
    <phoneticPr fontId="1" type="noConversion"/>
  </si>
  <si>
    <t>考量國際學生會國際晚會執行狀況優良，以200人員則補助額度</t>
    <phoneticPr fontId="1" type="noConversion"/>
  </si>
  <si>
    <t>補助半程車資</t>
    <phoneticPr fontId="1" type="noConversion"/>
  </si>
  <si>
    <t>比照成果發表原則補助</t>
    <phoneticPr fontId="1" type="noConversion"/>
  </si>
  <si>
    <t>依照比賽原則補助</t>
    <phoneticPr fontId="1" type="noConversion"/>
  </si>
  <si>
    <t>依照講座原則補助</t>
    <phoneticPr fontId="1" type="noConversion"/>
  </si>
  <si>
    <t>補助半程車資及保險費</t>
    <phoneticPr fontId="1" type="noConversion"/>
  </si>
  <si>
    <t>補助保險費用</t>
    <phoneticPr fontId="1" type="noConversion"/>
  </si>
  <si>
    <t>課外活動組另行編列優秀表現獎勵金申請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</si>
</sst>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tabSelected="1" zoomScale="60" zoomScaleNormal="60" workbookViewId="0">
      <pane ySplit="1" topLeftCell="A2" activePane="bottomLeft" state="frozen"/>
      <selection pane="bottomLeft" activeCell="X28" sqref="X28"/>
    </sheetView>
  </sheetViews>
  <sheetFormatPr defaultRowHeight="16.5" x14ac:dyDescent="0.25"/>
  <cols>
    <col min="1" max="1" width="16.25" customWidth="1"/>
    <col min="2" max="2" width="18.125" customWidth="1"/>
    <col min="14" max="14" width="9.875" bestFit="1" customWidth="1"/>
    <col min="16" max="16" width="30.375" customWidth="1"/>
    <col min="18" max="18" width="16.875" customWidth="1"/>
    <col min="19" max="19" width="12" customWidth="1"/>
  </cols>
  <sheetData>
    <row r="1" spans="1:19" ht="17.2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36</v>
      </c>
      <c r="K1" s="1" t="s">
        <v>10</v>
      </c>
      <c r="L1" s="1" t="s">
        <v>11</v>
      </c>
      <c r="M1" s="1" t="s">
        <v>12</v>
      </c>
      <c r="N1" s="1" t="s">
        <v>9</v>
      </c>
      <c r="O1" s="14" t="s">
        <v>33</v>
      </c>
      <c r="P1" s="2" t="s">
        <v>34</v>
      </c>
      <c r="Q1" s="2"/>
      <c r="R1" s="2"/>
      <c r="S1" s="2"/>
    </row>
    <row r="2" spans="1:19" x14ac:dyDescent="0.25">
      <c r="A2" s="3" t="s">
        <v>37</v>
      </c>
      <c r="B2" s="3" t="s">
        <v>38</v>
      </c>
      <c r="C2" s="3"/>
      <c r="D2" s="4"/>
      <c r="E2" s="4"/>
      <c r="F2" s="4">
        <v>24450</v>
      </c>
      <c r="G2" s="4"/>
      <c r="H2" s="4"/>
      <c r="I2" s="4"/>
      <c r="J2" s="4"/>
      <c r="K2" s="3"/>
      <c r="L2" s="4"/>
      <c r="M2" s="4"/>
      <c r="N2" s="4">
        <f>SUM(C2:M2)</f>
        <v>24450</v>
      </c>
      <c r="O2" s="5">
        <v>24450</v>
      </c>
      <c r="P2" s="2" t="s">
        <v>114</v>
      </c>
      <c r="Q2" s="2"/>
      <c r="R2" s="2" t="s">
        <v>14</v>
      </c>
      <c r="S2" s="2"/>
    </row>
    <row r="3" spans="1:19" x14ac:dyDescent="0.25">
      <c r="A3" s="12" t="s">
        <v>37</v>
      </c>
      <c r="B3" s="12" t="s">
        <v>39</v>
      </c>
      <c r="C3" s="12">
        <v>2000</v>
      </c>
      <c r="D3" s="10"/>
      <c r="E3" s="10">
        <v>2000</v>
      </c>
      <c r="F3" s="10"/>
      <c r="G3" s="10"/>
      <c r="H3" s="10"/>
      <c r="I3" s="10"/>
      <c r="J3" s="10"/>
      <c r="K3" s="12"/>
      <c r="L3" s="10"/>
      <c r="M3" s="10"/>
      <c r="N3" s="10">
        <f t="shared" ref="N3:N58" si="0">SUM(C3:M3)</f>
        <v>4000</v>
      </c>
      <c r="O3" s="5">
        <v>1500</v>
      </c>
      <c r="P3" s="2" t="s">
        <v>120</v>
      </c>
      <c r="Q3" s="2">
        <v>1500</v>
      </c>
      <c r="R3" s="2" t="s">
        <v>15</v>
      </c>
      <c r="S3" s="2" t="s">
        <v>18</v>
      </c>
    </row>
    <row r="4" spans="1:19" x14ac:dyDescent="0.25">
      <c r="A4" s="12" t="s">
        <v>117</v>
      </c>
      <c r="B4" s="12" t="s">
        <v>118</v>
      </c>
      <c r="C4" s="12">
        <v>40</v>
      </c>
      <c r="D4" s="10">
        <v>10000</v>
      </c>
      <c r="E4" s="10"/>
      <c r="F4" s="10">
        <v>6800</v>
      </c>
      <c r="G4" s="10">
        <v>680</v>
      </c>
      <c r="H4" s="10"/>
      <c r="I4" s="10"/>
      <c r="J4" s="10"/>
      <c r="K4" s="12"/>
      <c r="L4" s="10"/>
      <c r="M4" s="10"/>
      <c r="N4" s="21">
        <f t="shared" si="0"/>
        <v>17520</v>
      </c>
      <c r="O4" s="5">
        <f>F4/2+680</f>
        <v>4080</v>
      </c>
      <c r="P4" s="2" t="s">
        <v>121</v>
      </c>
      <c r="Q4" s="2">
        <v>3000</v>
      </c>
      <c r="R4" s="2" t="s">
        <v>16</v>
      </c>
      <c r="S4" s="2" t="s">
        <v>19</v>
      </c>
    </row>
    <row r="5" spans="1:19" x14ac:dyDescent="0.25">
      <c r="A5" s="12" t="s">
        <v>117</v>
      </c>
      <c r="B5" s="12" t="s">
        <v>119</v>
      </c>
      <c r="C5" s="12"/>
      <c r="D5" s="10">
        <v>12750</v>
      </c>
      <c r="E5" s="10"/>
      <c r="F5" s="10"/>
      <c r="G5" s="10"/>
      <c r="H5" s="10"/>
      <c r="I5" s="10"/>
      <c r="J5" s="10"/>
      <c r="K5" s="12"/>
      <c r="L5" s="10"/>
      <c r="M5" s="10"/>
      <c r="N5" s="21">
        <f t="shared" si="0"/>
        <v>12750</v>
      </c>
      <c r="O5" s="5">
        <v>0</v>
      </c>
      <c r="P5" s="2" t="s">
        <v>122</v>
      </c>
      <c r="Q5" s="2">
        <v>4500</v>
      </c>
      <c r="R5" s="2" t="s">
        <v>108</v>
      </c>
      <c r="S5" s="2" t="s">
        <v>20</v>
      </c>
    </row>
    <row r="6" spans="1:19" x14ac:dyDescent="0.25">
      <c r="A6" s="6" t="s">
        <v>40</v>
      </c>
      <c r="B6" s="6" t="s">
        <v>41</v>
      </c>
      <c r="C6" s="6"/>
      <c r="D6" s="7"/>
      <c r="E6" s="15">
        <v>4200</v>
      </c>
      <c r="F6" s="15">
        <v>4584</v>
      </c>
      <c r="G6" s="15">
        <v>2400</v>
      </c>
      <c r="H6" s="15"/>
      <c r="I6" s="15"/>
      <c r="J6" s="7"/>
      <c r="K6" s="6"/>
      <c r="L6" s="7"/>
      <c r="M6" s="7"/>
      <c r="N6" s="21">
        <f t="shared" si="0"/>
        <v>11184</v>
      </c>
      <c r="O6" s="18">
        <v>25000</v>
      </c>
      <c r="P6" s="19" t="s">
        <v>123</v>
      </c>
      <c r="Q6" s="2">
        <v>6500</v>
      </c>
      <c r="R6" s="2" t="s">
        <v>109</v>
      </c>
      <c r="S6" s="2" t="s">
        <v>111</v>
      </c>
    </row>
    <row r="7" spans="1:19" x14ac:dyDescent="0.25">
      <c r="A7" s="6" t="s">
        <v>40</v>
      </c>
      <c r="B7" s="6" t="s">
        <v>42</v>
      </c>
      <c r="C7" s="6"/>
      <c r="D7" s="7"/>
      <c r="E7" s="15">
        <v>1200</v>
      </c>
      <c r="F7" s="15">
        <v>4736</v>
      </c>
      <c r="G7" s="15">
        <v>3200</v>
      </c>
      <c r="H7" s="15"/>
      <c r="I7" s="15"/>
      <c r="J7" s="7"/>
      <c r="K7" s="6"/>
      <c r="L7" s="7"/>
      <c r="M7" s="7"/>
      <c r="N7" s="21">
        <f t="shared" si="0"/>
        <v>9136</v>
      </c>
      <c r="O7" s="18"/>
      <c r="P7" s="19"/>
      <c r="Q7" s="2">
        <v>10000</v>
      </c>
      <c r="R7" s="2" t="s">
        <v>110</v>
      </c>
      <c r="S7" s="2" t="s">
        <v>112</v>
      </c>
    </row>
    <row r="8" spans="1:19" x14ac:dyDescent="0.25">
      <c r="A8" s="6" t="s">
        <v>40</v>
      </c>
      <c r="B8" s="6" t="s">
        <v>43</v>
      </c>
      <c r="C8" s="6"/>
      <c r="D8" s="7">
        <v>1200</v>
      </c>
      <c r="E8" s="15">
        <v>4200</v>
      </c>
      <c r="F8" s="15">
        <v>7932</v>
      </c>
      <c r="G8" s="15">
        <v>2400</v>
      </c>
      <c r="H8" s="15"/>
      <c r="I8" s="15"/>
      <c r="J8" s="7"/>
      <c r="K8" s="6"/>
      <c r="L8" s="7"/>
      <c r="M8" s="7"/>
      <c r="N8" s="21">
        <f t="shared" si="0"/>
        <v>15732</v>
      </c>
      <c r="O8" s="18"/>
      <c r="P8" s="19"/>
      <c r="Q8" s="2"/>
      <c r="R8" s="2" t="s">
        <v>21</v>
      </c>
      <c r="S8" s="2"/>
    </row>
    <row r="9" spans="1:19" x14ac:dyDescent="0.25">
      <c r="A9" s="7" t="s">
        <v>40</v>
      </c>
      <c r="B9" s="7" t="s">
        <v>44</v>
      </c>
      <c r="C9" s="7"/>
      <c r="D9" s="7"/>
      <c r="E9" s="15"/>
      <c r="F9" s="15">
        <v>1440</v>
      </c>
      <c r="G9" s="15">
        <v>1600</v>
      </c>
      <c r="H9" s="15"/>
      <c r="I9" s="15"/>
      <c r="J9" s="7"/>
      <c r="K9" s="7"/>
      <c r="L9" s="7"/>
      <c r="M9" s="7"/>
      <c r="N9" s="21">
        <f t="shared" si="0"/>
        <v>3040</v>
      </c>
      <c r="O9" s="18"/>
      <c r="P9" s="19"/>
      <c r="R9" s="2"/>
      <c r="S9" s="2"/>
    </row>
    <row r="10" spans="1:19" x14ac:dyDescent="0.25">
      <c r="A10" s="7" t="s">
        <v>40</v>
      </c>
      <c r="B10" s="7" t="s">
        <v>45</v>
      </c>
      <c r="C10" s="7"/>
      <c r="D10" s="7"/>
      <c r="E10" s="15"/>
      <c r="F10" s="15"/>
      <c r="G10" s="15">
        <v>960</v>
      </c>
      <c r="H10" s="15"/>
      <c r="I10" s="15"/>
      <c r="J10" s="7"/>
      <c r="K10" s="7"/>
      <c r="L10" s="7"/>
      <c r="M10" s="7"/>
      <c r="N10" s="21">
        <f t="shared" si="0"/>
        <v>960</v>
      </c>
      <c r="O10" s="18"/>
      <c r="P10" s="19"/>
      <c r="R10" s="2" t="s">
        <v>22</v>
      </c>
    </row>
    <row r="11" spans="1:19" x14ac:dyDescent="0.25">
      <c r="A11" s="7" t="s">
        <v>40</v>
      </c>
      <c r="B11" s="7" t="s">
        <v>46</v>
      </c>
      <c r="C11" s="7"/>
      <c r="D11" s="15"/>
      <c r="E11" s="16"/>
      <c r="F11" s="16">
        <v>1120</v>
      </c>
      <c r="G11" s="15">
        <v>2000</v>
      </c>
      <c r="H11" s="15"/>
      <c r="I11" s="15"/>
      <c r="J11" s="7"/>
      <c r="K11" s="7"/>
      <c r="L11" s="7"/>
      <c r="M11" s="7"/>
      <c r="N11" s="21">
        <f t="shared" si="0"/>
        <v>3120</v>
      </c>
      <c r="O11" s="18"/>
      <c r="P11" s="19"/>
      <c r="Q11" s="2">
        <v>2100</v>
      </c>
      <c r="R11" s="2" t="s">
        <v>23</v>
      </c>
      <c r="S11" s="2" t="s">
        <v>35</v>
      </c>
    </row>
    <row r="12" spans="1:19" x14ac:dyDescent="0.25">
      <c r="A12" s="7" t="s">
        <v>40</v>
      </c>
      <c r="B12" s="6" t="s">
        <v>47</v>
      </c>
      <c r="C12" s="6"/>
      <c r="D12" s="15"/>
      <c r="E12" s="15">
        <v>4200</v>
      </c>
      <c r="F12" s="15">
        <v>5230</v>
      </c>
      <c r="G12" s="15">
        <v>2400</v>
      </c>
      <c r="H12" s="15"/>
      <c r="I12" s="15"/>
      <c r="J12" s="7"/>
      <c r="K12" s="7"/>
      <c r="L12" s="7"/>
      <c r="M12" s="7"/>
      <c r="N12" s="21">
        <f t="shared" si="0"/>
        <v>11830</v>
      </c>
      <c r="O12" s="18"/>
      <c r="P12" s="19"/>
      <c r="Q12" s="2">
        <v>3100</v>
      </c>
      <c r="R12" s="2" t="s">
        <v>24</v>
      </c>
      <c r="S12" s="2" t="s">
        <v>26</v>
      </c>
    </row>
    <row r="13" spans="1:19" x14ac:dyDescent="0.25">
      <c r="A13" s="7" t="s">
        <v>40</v>
      </c>
      <c r="B13" s="6" t="s">
        <v>48</v>
      </c>
      <c r="C13" s="7"/>
      <c r="D13" s="15"/>
      <c r="E13" s="15"/>
      <c r="F13" s="15">
        <v>1776</v>
      </c>
      <c r="G13" s="15">
        <v>960</v>
      </c>
      <c r="H13" s="15"/>
      <c r="I13" s="15"/>
      <c r="J13" s="7"/>
      <c r="K13" s="7"/>
      <c r="L13" s="7"/>
      <c r="M13" s="7"/>
      <c r="N13" s="21">
        <f t="shared" si="0"/>
        <v>2736</v>
      </c>
      <c r="O13" s="18"/>
      <c r="P13" s="19"/>
      <c r="Q13" s="2">
        <v>3700</v>
      </c>
      <c r="R13" s="2" t="s">
        <v>25</v>
      </c>
      <c r="S13" s="2" t="s">
        <v>27</v>
      </c>
    </row>
    <row r="14" spans="1:19" x14ac:dyDescent="0.25">
      <c r="A14" s="7" t="s">
        <v>40</v>
      </c>
      <c r="B14" s="6" t="s">
        <v>49</v>
      </c>
      <c r="C14" s="7"/>
      <c r="D14" s="15"/>
      <c r="E14" s="15">
        <v>4200</v>
      </c>
      <c r="F14" s="16">
        <v>4584</v>
      </c>
      <c r="G14" s="15">
        <v>2400</v>
      </c>
      <c r="H14" s="15"/>
      <c r="I14" s="15"/>
      <c r="J14" s="7"/>
      <c r="K14" s="7"/>
      <c r="L14" s="7"/>
      <c r="M14" s="7"/>
      <c r="N14" s="21">
        <f t="shared" si="0"/>
        <v>11184</v>
      </c>
      <c r="O14" s="18"/>
      <c r="P14" s="19"/>
      <c r="Q14" s="2"/>
      <c r="R14" s="2" t="s">
        <v>13</v>
      </c>
      <c r="S14" s="2"/>
    </row>
    <row r="15" spans="1:19" x14ac:dyDescent="0.25">
      <c r="A15" s="7" t="s">
        <v>40</v>
      </c>
      <c r="B15" s="7" t="s">
        <v>50</v>
      </c>
      <c r="C15" s="7"/>
      <c r="D15" s="15"/>
      <c r="E15" s="15">
        <v>28800</v>
      </c>
      <c r="F15" s="15">
        <v>9832</v>
      </c>
      <c r="G15" s="15">
        <v>3240</v>
      </c>
      <c r="H15" s="15"/>
      <c r="I15" s="15"/>
      <c r="J15" s="7"/>
      <c r="K15" s="7"/>
      <c r="L15" s="7"/>
      <c r="M15" s="7"/>
      <c r="N15" s="21">
        <f t="shared" si="0"/>
        <v>41872</v>
      </c>
      <c r="O15" s="18"/>
      <c r="P15" s="19"/>
      <c r="R15" s="2"/>
      <c r="S15" s="2"/>
    </row>
    <row r="16" spans="1:19" x14ac:dyDescent="0.25">
      <c r="A16" s="7" t="s">
        <v>40</v>
      </c>
      <c r="B16" s="7" t="s">
        <v>46</v>
      </c>
      <c r="C16" s="7"/>
      <c r="D16" s="15"/>
      <c r="E16" s="15"/>
      <c r="F16" s="15">
        <v>560</v>
      </c>
      <c r="G16" s="15">
        <v>1000</v>
      </c>
      <c r="H16" s="15"/>
      <c r="I16" s="15"/>
      <c r="J16" s="7"/>
      <c r="K16" s="7"/>
      <c r="L16" s="7"/>
      <c r="M16" s="7"/>
      <c r="N16" s="21">
        <f t="shared" si="0"/>
        <v>1560</v>
      </c>
      <c r="O16" s="18"/>
      <c r="P16" s="19"/>
      <c r="R16" s="2" t="s">
        <v>28</v>
      </c>
    </row>
    <row r="17" spans="1:19" x14ac:dyDescent="0.25">
      <c r="A17" s="7" t="s">
        <v>40</v>
      </c>
      <c r="B17" s="7" t="s">
        <v>51</v>
      </c>
      <c r="C17" s="7"/>
      <c r="D17" s="15"/>
      <c r="E17" s="15">
        <v>6720</v>
      </c>
      <c r="F17" s="15">
        <v>11928</v>
      </c>
      <c r="G17" s="15">
        <v>2400</v>
      </c>
      <c r="H17" s="15"/>
      <c r="I17" s="15"/>
      <c r="J17" s="7"/>
      <c r="K17" s="7"/>
      <c r="L17" s="7"/>
      <c r="M17" s="7"/>
      <c r="N17" s="21">
        <f t="shared" si="0"/>
        <v>21048</v>
      </c>
      <c r="O17" s="18"/>
      <c r="P17" s="19"/>
      <c r="Q17" s="2">
        <v>2600</v>
      </c>
      <c r="R17" s="2" t="s">
        <v>15</v>
      </c>
      <c r="S17" s="2" t="s">
        <v>30</v>
      </c>
    </row>
    <row r="18" spans="1:19" x14ac:dyDescent="0.25">
      <c r="A18" s="7" t="s">
        <v>40</v>
      </c>
      <c r="B18" s="7" t="s">
        <v>52</v>
      </c>
      <c r="C18" s="7"/>
      <c r="D18" s="15"/>
      <c r="E18" s="15"/>
      <c r="F18" s="15">
        <v>30360</v>
      </c>
      <c r="G18" s="15">
        <v>6000</v>
      </c>
      <c r="H18" s="15">
        <v>3000</v>
      </c>
      <c r="I18" s="15"/>
      <c r="J18" s="7"/>
      <c r="K18" s="7"/>
      <c r="L18" s="7"/>
      <c r="M18" s="7"/>
      <c r="N18" s="21">
        <f t="shared" si="0"/>
        <v>39360</v>
      </c>
      <c r="O18" s="18"/>
      <c r="P18" s="19"/>
      <c r="Q18" s="2">
        <v>4300</v>
      </c>
      <c r="R18" s="2" t="s">
        <v>29</v>
      </c>
      <c r="S18" s="2" t="s">
        <v>31</v>
      </c>
    </row>
    <row r="19" spans="1:19" x14ac:dyDescent="0.25">
      <c r="A19" s="7" t="s">
        <v>40</v>
      </c>
      <c r="B19" s="6" t="s">
        <v>53</v>
      </c>
      <c r="C19" s="7"/>
      <c r="D19" s="16">
        <v>1200</v>
      </c>
      <c r="E19" s="15">
        <v>25200</v>
      </c>
      <c r="F19" s="15">
        <v>17292</v>
      </c>
      <c r="G19" s="15">
        <v>5640</v>
      </c>
      <c r="H19" s="15"/>
      <c r="I19" s="15"/>
      <c r="J19" s="7"/>
      <c r="K19" s="7"/>
      <c r="L19" s="7"/>
      <c r="M19" s="7"/>
      <c r="N19" s="21">
        <f t="shared" si="0"/>
        <v>49332</v>
      </c>
      <c r="O19" s="18"/>
      <c r="P19" s="19"/>
      <c r="Q19" s="2">
        <v>6500</v>
      </c>
      <c r="R19" s="2" t="s">
        <v>17</v>
      </c>
      <c r="S19" s="2" t="s">
        <v>32</v>
      </c>
    </row>
    <row r="20" spans="1:19" x14ac:dyDescent="0.25">
      <c r="A20" s="7" t="s">
        <v>54</v>
      </c>
      <c r="B20" s="6" t="s">
        <v>55</v>
      </c>
      <c r="C20" s="7"/>
      <c r="D20" s="16">
        <v>1000</v>
      </c>
      <c r="E20" s="15">
        <v>8000</v>
      </c>
      <c r="F20" s="15"/>
      <c r="G20" s="15"/>
      <c r="H20" s="15">
        <v>1000</v>
      </c>
      <c r="I20" s="15"/>
      <c r="J20" s="7"/>
      <c r="K20" s="7"/>
      <c r="L20" s="7"/>
      <c r="M20" s="7"/>
      <c r="N20" s="21">
        <f t="shared" si="0"/>
        <v>10000</v>
      </c>
      <c r="O20" s="5">
        <v>1500</v>
      </c>
      <c r="P20" s="2" t="s">
        <v>120</v>
      </c>
    </row>
    <row r="21" spans="1:19" x14ac:dyDescent="0.25">
      <c r="A21" s="7" t="s">
        <v>56</v>
      </c>
      <c r="B21" s="6" t="s">
        <v>57</v>
      </c>
      <c r="C21" s="7"/>
      <c r="D21" s="15"/>
      <c r="E21" s="15"/>
      <c r="F21" s="16"/>
      <c r="G21" s="15"/>
      <c r="H21" s="15"/>
      <c r="I21" s="15"/>
      <c r="J21" s="7"/>
      <c r="K21" s="7">
        <v>3261</v>
      </c>
      <c r="L21" s="8"/>
      <c r="M21" s="8"/>
      <c r="N21" s="21">
        <f t="shared" si="0"/>
        <v>3261</v>
      </c>
      <c r="O21" s="5">
        <v>2100</v>
      </c>
      <c r="P21" s="20" t="s">
        <v>124</v>
      </c>
    </row>
    <row r="22" spans="1:19" x14ac:dyDescent="0.25">
      <c r="A22" s="7" t="s">
        <v>56</v>
      </c>
      <c r="B22" s="7" t="s">
        <v>58</v>
      </c>
      <c r="C22" s="7"/>
      <c r="D22" s="15"/>
      <c r="E22" s="15"/>
      <c r="F22" s="15"/>
      <c r="G22" s="15"/>
      <c r="H22" s="15"/>
      <c r="I22" s="15"/>
      <c r="J22" s="7"/>
      <c r="K22" s="7">
        <v>3261</v>
      </c>
      <c r="L22" s="7"/>
      <c r="M22" s="7"/>
      <c r="N22" s="21">
        <f t="shared" si="0"/>
        <v>3261</v>
      </c>
      <c r="O22" s="5">
        <v>2100</v>
      </c>
      <c r="P22" s="20"/>
    </row>
    <row r="23" spans="1:19" x14ac:dyDescent="0.25">
      <c r="A23" s="7" t="s">
        <v>56</v>
      </c>
      <c r="B23" s="7" t="s">
        <v>59</v>
      </c>
      <c r="C23" s="7"/>
      <c r="D23" s="15"/>
      <c r="E23" s="16"/>
      <c r="F23" s="15"/>
      <c r="G23" s="15"/>
      <c r="H23" s="15"/>
      <c r="I23" s="15"/>
      <c r="J23" s="7"/>
      <c r="K23" s="7">
        <v>3261</v>
      </c>
      <c r="L23" s="7"/>
      <c r="M23" s="7"/>
      <c r="N23" s="21">
        <f t="shared" si="0"/>
        <v>3261</v>
      </c>
      <c r="O23" s="5">
        <v>0</v>
      </c>
      <c r="P23" s="20"/>
    </row>
    <row r="24" spans="1:19" x14ac:dyDescent="0.25">
      <c r="A24" s="13" t="s">
        <v>56</v>
      </c>
      <c r="B24" s="6" t="s">
        <v>39</v>
      </c>
      <c r="C24" s="7">
        <v>500</v>
      </c>
      <c r="D24" s="15">
        <v>24000</v>
      </c>
      <c r="E24" s="15">
        <v>2500</v>
      </c>
      <c r="F24" s="15"/>
      <c r="G24" s="15"/>
      <c r="H24" s="15">
        <v>4500</v>
      </c>
      <c r="I24" s="15"/>
      <c r="J24" s="7"/>
      <c r="K24" s="7"/>
      <c r="L24" s="7"/>
      <c r="M24" s="7"/>
      <c r="N24" s="21">
        <f t="shared" si="0"/>
        <v>31500</v>
      </c>
      <c r="O24" s="5">
        <v>1500</v>
      </c>
      <c r="P24" s="2" t="s">
        <v>120</v>
      </c>
    </row>
    <row r="25" spans="1:19" x14ac:dyDescent="0.25">
      <c r="A25" s="13" t="s">
        <v>56</v>
      </c>
      <c r="B25" s="6" t="s">
        <v>38</v>
      </c>
      <c r="C25" s="7"/>
      <c r="D25" s="15"/>
      <c r="E25" s="15"/>
      <c r="F25" s="15">
        <v>13040</v>
      </c>
      <c r="G25" s="15"/>
      <c r="H25" s="15"/>
      <c r="I25" s="15"/>
      <c r="J25" s="7"/>
      <c r="K25" s="7"/>
      <c r="L25" s="7"/>
      <c r="M25" s="7"/>
      <c r="N25" s="10">
        <f t="shared" si="0"/>
        <v>13040</v>
      </c>
      <c r="O25" s="5">
        <v>13040</v>
      </c>
      <c r="P25" s="2" t="s">
        <v>114</v>
      </c>
    </row>
    <row r="26" spans="1:19" ht="31.5" x14ac:dyDescent="0.25">
      <c r="A26" s="13" t="s">
        <v>60</v>
      </c>
      <c r="B26" s="6" t="s">
        <v>61</v>
      </c>
      <c r="C26" s="7">
        <v>500</v>
      </c>
      <c r="D26" s="7"/>
      <c r="E26" s="15">
        <v>16400</v>
      </c>
      <c r="F26" s="15"/>
      <c r="G26" s="15"/>
      <c r="H26" s="15"/>
      <c r="I26" s="15"/>
      <c r="J26" s="7"/>
      <c r="K26" s="7"/>
      <c r="L26" s="11"/>
      <c r="M26" s="11"/>
      <c r="N26" s="10">
        <f t="shared" si="0"/>
        <v>16900</v>
      </c>
      <c r="O26" s="5">
        <v>6500</v>
      </c>
      <c r="P26" s="17" t="s">
        <v>125</v>
      </c>
    </row>
    <row r="27" spans="1:19" x14ac:dyDescent="0.25">
      <c r="A27" s="13" t="s">
        <v>60</v>
      </c>
      <c r="B27" s="6" t="s">
        <v>62</v>
      </c>
      <c r="C27" s="7"/>
      <c r="D27" s="7"/>
      <c r="E27" s="15">
        <v>3800</v>
      </c>
      <c r="F27" s="15">
        <v>35000</v>
      </c>
      <c r="G27" s="15">
        <v>1600</v>
      </c>
      <c r="H27" s="15"/>
      <c r="I27" s="15"/>
      <c r="J27" s="7"/>
      <c r="K27" s="7"/>
      <c r="L27" s="7"/>
      <c r="M27" s="7"/>
      <c r="N27" s="10">
        <f t="shared" si="0"/>
        <v>40400</v>
      </c>
      <c r="O27" s="5">
        <v>0</v>
      </c>
      <c r="P27" s="2" t="s">
        <v>113</v>
      </c>
    </row>
    <row r="28" spans="1:19" x14ac:dyDescent="0.25">
      <c r="A28" s="13" t="s">
        <v>60</v>
      </c>
      <c r="B28" s="6" t="s">
        <v>63</v>
      </c>
      <c r="C28" s="7">
        <v>200</v>
      </c>
      <c r="D28" s="8"/>
      <c r="E28" s="15">
        <v>14000</v>
      </c>
      <c r="F28" s="15">
        <v>1200</v>
      </c>
      <c r="G28" s="15"/>
      <c r="H28" s="15">
        <v>500</v>
      </c>
      <c r="I28" s="15"/>
      <c r="J28" s="7"/>
      <c r="K28" s="7"/>
      <c r="L28" s="7"/>
      <c r="M28" s="7"/>
      <c r="N28" s="21">
        <f t="shared" si="0"/>
        <v>15900</v>
      </c>
      <c r="O28" s="5">
        <v>0</v>
      </c>
      <c r="P28" s="2" t="s">
        <v>113</v>
      </c>
    </row>
    <row r="29" spans="1:19" x14ac:dyDescent="0.25">
      <c r="A29" s="13" t="s">
        <v>64</v>
      </c>
      <c r="B29" s="6" t="s">
        <v>65</v>
      </c>
      <c r="C29" s="7">
        <v>100</v>
      </c>
      <c r="D29" s="7"/>
      <c r="E29" s="15"/>
      <c r="F29" s="15">
        <v>4290</v>
      </c>
      <c r="G29" s="15"/>
      <c r="H29" s="15"/>
      <c r="I29" s="15"/>
      <c r="J29" s="7"/>
      <c r="K29" s="7"/>
      <c r="L29" s="7"/>
      <c r="M29" s="7"/>
      <c r="N29" s="21">
        <f t="shared" si="0"/>
        <v>4390</v>
      </c>
      <c r="O29" s="5">
        <f>F29/2+100</f>
        <v>2245</v>
      </c>
      <c r="P29" s="2" t="s">
        <v>115</v>
      </c>
    </row>
    <row r="30" spans="1:19" x14ac:dyDescent="0.25">
      <c r="A30" s="13" t="s">
        <v>64</v>
      </c>
      <c r="B30" s="6" t="s">
        <v>66</v>
      </c>
      <c r="C30" s="7">
        <v>100</v>
      </c>
      <c r="D30" s="7"/>
      <c r="E30" s="15"/>
      <c r="F30" s="15">
        <v>1000</v>
      </c>
      <c r="G30" s="15"/>
      <c r="H30" s="15"/>
      <c r="I30" s="15"/>
      <c r="J30" s="7"/>
      <c r="K30" s="7"/>
      <c r="L30" s="8"/>
      <c r="M30" s="7"/>
      <c r="N30" s="21">
        <f t="shared" si="0"/>
        <v>1100</v>
      </c>
      <c r="O30" s="5">
        <v>1100</v>
      </c>
      <c r="P30" s="2"/>
    </row>
    <row r="31" spans="1:19" x14ac:dyDescent="0.25">
      <c r="A31" s="6" t="s">
        <v>67</v>
      </c>
      <c r="B31" s="6" t="s">
        <v>68</v>
      </c>
      <c r="C31" s="6">
        <v>1500</v>
      </c>
      <c r="D31" s="7"/>
      <c r="E31" s="15">
        <v>16500</v>
      </c>
      <c r="F31" s="15"/>
      <c r="G31" s="15">
        <v>4500</v>
      </c>
      <c r="H31" s="15"/>
      <c r="I31" s="15"/>
      <c r="J31" s="7"/>
      <c r="K31" s="7"/>
      <c r="L31" s="7"/>
      <c r="M31" s="7"/>
      <c r="N31" s="21">
        <f t="shared" si="0"/>
        <v>22500</v>
      </c>
      <c r="O31" s="5">
        <v>0</v>
      </c>
      <c r="P31" s="2" t="s">
        <v>113</v>
      </c>
    </row>
    <row r="32" spans="1:19" x14ac:dyDescent="0.25">
      <c r="A32" s="6" t="s">
        <v>67</v>
      </c>
      <c r="B32" s="6" t="s">
        <v>69</v>
      </c>
      <c r="C32" s="6">
        <v>100</v>
      </c>
      <c r="D32" s="7"/>
      <c r="E32" s="15">
        <v>11400</v>
      </c>
      <c r="F32" s="15">
        <v>18400</v>
      </c>
      <c r="G32" s="15">
        <v>3000</v>
      </c>
      <c r="H32" s="15"/>
      <c r="I32" s="15"/>
      <c r="J32" s="7"/>
      <c r="K32" s="7"/>
      <c r="L32" s="7"/>
      <c r="M32" s="7"/>
      <c r="N32" s="21">
        <f t="shared" si="0"/>
        <v>32900</v>
      </c>
      <c r="O32" s="5">
        <v>0</v>
      </c>
      <c r="P32" s="2" t="s">
        <v>113</v>
      </c>
    </row>
    <row r="33" spans="1:16" x14ac:dyDescent="0.25">
      <c r="A33" s="6" t="s">
        <v>70</v>
      </c>
      <c r="B33" s="6" t="s">
        <v>71</v>
      </c>
      <c r="C33" s="7">
        <v>1800</v>
      </c>
      <c r="D33" s="7"/>
      <c r="E33" s="15"/>
      <c r="F33" s="16">
        <v>19500</v>
      </c>
      <c r="G33" s="15">
        <v>875</v>
      </c>
      <c r="H33" s="15"/>
      <c r="I33" s="15"/>
      <c r="J33" s="7"/>
      <c r="K33" s="7"/>
      <c r="L33" s="7"/>
      <c r="M33" s="7"/>
      <c r="N33" s="21">
        <f t="shared" si="0"/>
        <v>22175</v>
      </c>
      <c r="O33" s="5">
        <f>F33</f>
        <v>19500</v>
      </c>
      <c r="P33" s="2" t="s">
        <v>114</v>
      </c>
    </row>
    <row r="34" spans="1:16" x14ac:dyDescent="0.25">
      <c r="A34" s="6" t="s">
        <v>70</v>
      </c>
      <c r="B34" s="6" t="s">
        <v>72</v>
      </c>
      <c r="C34" s="7">
        <v>1560</v>
      </c>
      <c r="D34" s="7"/>
      <c r="E34" s="15"/>
      <c r="F34" s="15">
        <v>22000</v>
      </c>
      <c r="G34" s="15">
        <v>1750</v>
      </c>
      <c r="H34" s="15"/>
      <c r="I34" s="15"/>
      <c r="J34" s="7"/>
      <c r="K34" s="7"/>
      <c r="L34" s="7"/>
      <c r="M34" s="7"/>
      <c r="N34" s="21">
        <f t="shared" si="0"/>
        <v>25310</v>
      </c>
      <c r="O34" s="5">
        <f>F34/2</f>
        <v>11000</v>
      </c>
      <c r="P34" s="2" t="s">
        <v>126</v>
      </c>
    </row>
    <row r="35" spans="1:16" x14ac:dyDescent="0.25">
      <c r="A35" s="7" t="s">
        <v>70</v>
      </c>
      <c r="B35" s="6" t="s">
        <v>73</v>
      </c>
      <c r="C35" s="7"/>
      <c r="D35" s="7"/>
      <c r="E35" s="15"/>
      <c r="F35" s="15"/>
      <c r="G35" s="15"/>
      <c r="H35" s="15"/>
      <c r="I35" s="15"/>
      <c r="J35" s="7"/>
      <c r="K35" s="7"/>
      <c r="L35" s="7"/>
      <c r="M35" s="7"/>
      <c r="N35" s="21">
        <f t="shared" si="0"/>
        <v>0</v>
      </c>
      <c r="O35" s="5">
        <v>0</v>
      </c>
      <c r="P35" s="2" t="s">
        <v>113</v>
      </c>
    </row>
    <row r="36" spans="1:16" x14ac:dyDescent="0.25">
      <c r="A36" s="6" t="s">
        <v>70</v>
      </c>
      <c r="B36" s="6" t="s">
        <v>74</v>
      </c>
      <c r="C36" s="6"/>
      <c r="D36" s="7"/>
      <c r="E36" s="15"/>
      <c r="F36" s="15"/>
      <c r="G36" s="15"/>
      <c r="H36" s="15"/>
      <c r="I36" s="15"/>
      <c r="J36" s="7"/>
      <c r="K36" s="7"/>
      <c r="L36" s="7"/>
      <c r="M36" s="7"/>
      <c r="N36" s="21">
        <f t="shared" si="0"/>
        <v>0</v>
      </c>
      <c r="O36" s="5">
        <v>0</v>
      </c>
      <c r="P36" s="2" t="s">
        <v>113</v>
      </c>
    </row>
    <row r="37" spans="1:16" x14ac:dyDescent="0.25">
      <c r="A37" s="6" t="s">
        <v>70</v>
      </c>
      <c r="B37" s="6" t="s">
        <v>75</v>
      </c>
      <c r="C37" s="6">
        <v>600</v>
      </c>
      <c r="D37" s="7"/>
      <c r="E37" s="15">
        <v>1600</v>
      </c>
      <c r="F37" s="15"/>
      <c r="G37" s="15"/>
      <c r="H37" s="15"/>
      <c r="I37" s="15"/>
      <c r="J37" s="7"/>
      <c r="K37" s="7"/>
      <c r="L37" s="7"/>
      <c r="M37" s="7"/>
      <c r="N37" s="21">
        <f t="shared" si="0"/>
        <v>2200</v>
      </c>
      <c r="O37" s="9">
        <v>1500</v>
      </c>
      <c r="P37" s="2" t="s">
        <v>120</v>
      </c>
    </row>
    <row r="38" spans="1:16" x14ac:dyDescent="0.25">
      <c r="A38" s="6" t="s">
        <v>76</v>
      </c>
      <c r="B38" s="6" t="s">
        <v>77</v>
      </c>
      <c r="C38" s="6">
        <v>1300</v>
      </c>
      <c r="D38" s="7"/>
      <c r="E38" s="15">
        <v>4200</v>
      </c>
      <c r="F38" s="15"/>
      <c r="G38" s="15"/>
      <c r="H38" s="15">
        <v>3700</v>
      </c>
      <c r="I38" s="15"/>
      <c r="J38" s="7"/>
      <c r="K38" s="7"/>
      <c r="L38" s="7"/>
      <c r="M38" s="7"/>
      <c r="N38" s="21">
        <f t="shared" si="0"/>
        <v>9200</v>
      </c>
      <c r="O38" s="9">
        <v>1500</v>
      </c>
      <c r="P38" s="2" t="s">
        <v>120</v>
      </c>
    </row>
    <row r="39" spans="1:16" x14ac:dyDescent="0.25">
      <c r="A39" s="6" t="s">
        <v>106</v>
      </c>
      <c r="B39" s="6" t="s">
        <v>107</v>
      </c>
      <c r="C39" s="6">
        <v>1500</v>
      </c>
      <c r="D39" s="7"/>
      <c r="E39" s="15">
        <v>2000</v>
      </c>
      <c r="F39" s="15"/>
      <c r="G39" s="15"/>
      <c r="H39" s="15">
        <v>2100</v>
      </c>
      <c r="I39" s="15"/>
      <c r="J39" s="7"/>
      <c r="K39" s="7"/>
      <c r="L39" s="7"/>
      <c r="M39" s="7"/>
      <c r="N39" s="21">
        <f t="shared" si="0"/>
        <v>5600</v>
      </c>
      <c r="O39" s="9">
        <v>1500</v>
      </c>
      <c r="P39" s="2" t="s">
        <v>127</v>
      </c>
    </row>
    <row r="40" spans="1:16" x14ac:dyDescent="0.25">
      <c r="A40" s="6" t="s">
        <v>78</v>
      </c>
      <c r="B40" s="6" t="s">
        <v>75</v>
      </c>
      <c r="C40" s="6">
        <v>1230</v>
      </c>
      <c r="D40" s="7"/>
      <c r="E40" s="15">
        <v>1000</v>
      </c>
      <c r="F40" s="15"/>
      <c r="G40" s="15"/>
      <c r="H40" s="15">
        <v>600</v>
      </c>
      <c r="I40" s="15"/>
      <c r="J40" s="7"/>
      <c r="K40" s="7"/>
      <c r="L40" s="7"/>
      <c r="M40" s="7"/>
      <c r="N40" s="21">
        <f t="shared" si="0"/>
        <v>2830</v>
      </c>
      <c r="O40" s="9">
        <v>1500</v>
      </c>
      <c r="P40" s="2" t="s">
        <v>120</v>
      </c>
    </row>
    <row r="41" spans="1:16" x14ac:dyDescent="0.25">
      <c r="A41" s="6" t="s">
        <v>79</v>
      </c>
      <c r="B41" s="6" t="s">
        <v>80</v>
      </c>
      <c r="C41" s="6">
        <v>720</v>
      </c>
      <c r="D41" s="7"/>
      <c r="E41" s="7"/>
      <c r="F41" s="8"/>
      <c r="G41" s="7"/>
      <c r="H41" s="7"/>
      <c r="I41" s="7"/>
      <c r="J41" s="7"/>
      <c r="K41" s="7"/>
      <c r="L41" s="7"/>
      <c r="M41" s="7">
        <v>4000</v>
      </c>
      <c r="N41" s="21">
        <f t="shared" si="0"/>
        <v>4720</v>
      </c>
      <c r="O41" s="9">
        <v>2600</v>
      </c>
      <c r="P41" s="2" t="s">
        <v>128</v>
      </c>
    </row>
    <row r="42" spans="1:16" x14ac:dyDescent="0.25">
      <c r="A42" s="6" t="s">
        <v>81</v>
      </c>
      <c r="B42" s="6" t="s">
        <v>83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21">
        <f t="shared" si="0"/>
        <v>0</v>
      </c>
      <c r="O42" s="5">
        <v>0</v>
      </c>
      <c r="P42" s="2" t="s">
        <v>113</v>
      </c>
    </row>
    <row r="43" spans="1:16" x14ac:dyDescent="0.25">
      <c r="A43" s="6" t="s">
        <v>84</v>
      </c>
      <c r="B43" s="6" t="s">
        <v>85</v>
      </c>
      <c r="C43" s="7"/>
      <c r="D43" s="7"/>
      <c r="E43" s="7"/>
      <c r="F43" s="7">
        <v>10560</v>
      </c>
      <c r="G43" s="7"/>
      <c r="H43" s="7"/>
      <c r="I43" s="7"/>
      <c r="J43" s="7"/>
      <c r="K43" s="7"/>
      <c r="L43" s="7"/>
      <c r="M43" s="7"/>
      <c r="N43" s="21">
        <f t="shared" si="0"/>
        <v>10560</v>
      </c>
      <c r="O43" s="5">
        <f>F43/2</f>
        <v>5280</v>
      </c>
      <c r="P43" s="2" t="s">
        <v>115</v>
      </c>
    </row>
    <row r="44" spans="1:16" ht="16.5" customHeight="1" x14ac:dyDescent="0.25">
      <c r="A44" s="6" t="s">
        <v>84</v>
      </c>
      <c r="B44" s="6" t="s">
        <v>86</v>
      </c>
      <c r="C44" s="7"/>
      <c r="D44" s="7"/>
      <c r="E44" s="7">
        <v>1000</v>
      </c>
      <c r="F44" s="7"/>
      <c r="G44" s="7"/>
      <c r="H44" s="7">
        <v>2000</v>
      </c>
      <c r="I44" s="7"/>
      <c r="J44" s="7"/>
      <c r="K44" s="7">
        <v>2400</v>
      </c>
      <c r="L44" s="7"/>
      <c r="M44" s="7"/>
      <c r="N44" s="21">
        <f t="shared" si="0"/>
        <v>5400</v>
      </c>
      <c r="O44" s="5">
        <v>2100</v>
      </c>
      <c r="P44" s="19" t="s">
        <v>124</v>
      </c>
    </row>
    <row r="45" spans="1:16" x14ac:dyDescent="0.25">
      <c r="A45" s="6" t="s">
        <v>81</v>
      </c>
      <c r="B45" s="6" t="s">
        <v>82</v>
      </c>
      <c r="C45" s="6"/>
      <c r="D45" s="7"/>
      <c r="E45" s="7">
        <v>1000</v>
      </c>
      <c r="F45" s="7"/>
      <c r="G45" s="7"/>
      <c r="H45" s="7"/>
      <c r="I45" s="7"/>
      <c r="J45" s="7"/>
      <c r="K45" s="7">
        <v>2400</v>
      </c>
      <c r="L45" s="7"/>
      <c r="M45" s="7"/>
      <c r="N45" s="21">
        <f>SUM(C45:M45)</f>
        <v>3400</v>
      </c>
      <c r="O45" s="9">
        <v>2100</v>
      </c>
      <c r="P45" s="19"/>
    </row>
    <row r="46" spans="1:16" x14ac:dyDescent="0.25">
      <c r="A46" s="6" t="s">
        <v>84</v>
      </c>
      <c r="B46" s="6" t="s">
        <v>87</v>
      </c>
      <c r="C46" s="7"/>
      <c r="D46" s="7"/>
      <c r="E46" s="7">
        <v>1000</v>
      </c>
      <c r="F46" s="7"/>
      <c r="G46" s="7"/>
      <c r="H46" s="7">
        <v>1000</v>
      </c>
      <c r="I46" s="7"/>
      <c r="J46" s="7"/>
      <c r="K46" s="7">
        <v>2400</v>
      </c>
      <c r="L46" s="7"/>
      <c r="M46" s="7"/>
      <c r="N46" s="21">
        <f t="shared" si="0"/>
        <v>4400</v>
      </c>
      <c r="O46" s="5">
        <v>0</v>
      </c>
      <c r="P46" s="19"/>
    </row>
    <row r="47" spans="1:16" x14ac:dyDescent="0.25">
      <c r="A47" s="6" t="s">
        <v>88</v>
      </c>
      <c r="B47" s="6" t="s">
        <v>89</v>
      </c>
      <c r="C47" s="7">
        <v>200</v>
      </c>
      <c r="D47" s="7">
        <v>13000</v>
      </c>
      <c r="E47" s="7">
        <v>2000</v>
      </c>
      <c r="F47" s="7"/>
      <c r="G47" s="7"/>
      <c r="H47" s="7"/>
      <c r="I47" s="7"/>
      <c r="J47" s="7"/>
      <c r="K47" s="7"/>
      <c r="L47" s="7"/>
      <c r="M47" s="7"/>
      <c r="N47" s="21">
        <f t="shared" si="0"/>
        <v>15200</v>
      </c>
      <c r="O47" s="5">
        <v>1500</v>
      </c>
      <c r="P47" s="2" t="s">
        <v>120</v>
      </c>
    </row>
    <row r="48" spans="1:16" x14ac:dyDescent="0.25">
      <c r="A48" s="6" t="s">
        <v>90</v>
      </c>
      <c r="B48" s="6" t="s">
        <v>91</v>
      </c>
      <c r="C48" s="7"/>
      <c r="D48" s="7"/>
      <c r="E48" s="7"/>
      <c r="F48" s="7">
        <v>20000</v>
      </c>
      <c r="G48" s="7"/>
      <c r="H48" s="7"/>
      <c r="I48" s="7"/>
      <c r="J48" s="7"/>
      <c r="K48" s="7"/>
      <c r="L48" s="7"/>
      <c r="M48" s="7"/>
      <c r="N48" s="21">
        <f t="shared" si="0"/>
        <v>20000</v>
      </c>
      <c r="O48" s="5">
        <v>10000</v>
      </c>
      <c r="P48" s="2" t="s">
        <v>116</v>
      </c>
    </row>
    <row r="49" spans="1:16" x14ac:dyDescent="0.25">
      <c r="A49" s="6" t="s">
        <v>92</v>
      </c>
      <c r="B49" s="6" t="s">
        <v>93</v>
      </c>
      <c r="C49" s="7">
        <v>150</v>
      </c>
      <c r="D49" s="7"/>
      <c r="E49" s="7"/>
      <c r="F49" s="7"/>
      <c r="G49" s="7"/>
      <c r="H49" s="7"/>
      <c r="I49" s="7"/>
      <c r="J49" s="7"/>
      <c r="K49" s="7">
        <v>2000</v>
      </c>
      <c r="L49" s="7"/>
      <c r="M49" s="7"/>
      <c r="N49" s="21">
        <f t="shared" si="0"/>
        <v>2150</v>
      </c>
      <c r="O49" s="5">
        <v>2100</v>
      </c>
      <c r="P49" s="2" t="s">
        <v>129</v>
      </c>
    </row>
    <row r="50" spans="1:16" x14ac:dyDescent="0.25">
      <c r="A50" s="6" t="s">
        <v>92</v>
      </c>
      <c r="B50" s="6" t="s">
        <v>94</v>
      </c>
      <c r="C50" s="7">
        <v>150</v>
      </c>
      <c r="D50" s="7"/>
      <c r="E50" s="7"/>
      <c r="F50" s="7"/>
      <c r="G50" s="7"/>
      <c r="H50" s="7"/>
      <c r="I50" s="7"/>
      <c r="J50" s="7"/>
      <c r="K50" s="7">
        <v>2000</v>
      </c>
      <c r="L50" s="7"/>
      <c r="M50" s="7"/>
      <c r="N50" s="21">
        <f t="shared" si="0"/>
        <v>2150</v>
      </c>
      <c r="O50" s="5">
        <v>2100</v>
      </c>
      <c r="P50" s="2" t="s">
        <v>129</v>
      </c>
    </row>
    <row r="51" spans="1:16" x14ac:dyDescent="0.25">
      <c r="A51" s="6" t="s">
        <v>95</v>
      </c>
      <c r="B51" s="6" t="s">
        <v>96</v>
      </c>
      <c r="C51" s="7">
        <v>50</v>
      </c>
      <c r="D51" s="7"/>
      <c r="E51" s="7">
        <v>2000</v>
      </c>
      <c r="F51" s="7">
        <v>1800</v>
      </c>
      <c r="G51" s="7">
        <v>2000</v>
      </c>
      <c r="H51" s="7"/>
      <c r="I51" s="7"/>
      <c r="J51" s="7">
        <v>1000</v>
      </c>
      <c r="K51" s="7"/>
      <c r="L51" s="7"/>
      <c r="M51" s="7"/>
      <c r="N51" s="21">
        <f t="shared" si="0"/>
        <v>6850</v>
      </c>
      <c r="O51" s="5">
        <v>2900</v>
      </c>
      <c r="P51" s="2" t="s">
        <v>130</v>
      </c>
    </row>
    <row r="52" spans="1:16" x14ac:dyDescent="0.25">
      <c r="A52" s="6" t="s">
        <v>95</v>
      </c>
      <c r="B52" s="6" t="s">
        <v>97</v>
      </c>
      <c r="C52" s="7">
        <v>70</v>
      </c>
      <c r="D52" s="7"/>
      <c r="E52" s="7"/>
      <c r="F52" s="7"/>
      <c r="G52" s="7"/>
      <c r="H52" s="7">
        <v>300</v>
      </c>
      <c r="I52" s="7"/>
      <c r="J52" s="7"/>
      <c r="K52" s="7"/>
      <c r="L52" s="7"/>
      <c r="M52" s="7"/>
      <c r="N52" s="21">
        <f t="shared" si="0"/>
        <v>370</v>
      </c>
      <c r="O52" s="5">
        <v>370</v>
      </c>
    </row>
    <row r="53" spans="1:16" x14ac:dyDescent="0.25">
      <c r="A53" s="6" t="s">
        <v>98</v>
      </c>
      <c r="B53" s="6" t="s">
        <v>99</v>
      </c>
      <c r="C53" s="7"/>
      <c r="D53" s="7"/>
      <c r="E53" s="7">
        <v>3150</v>
      </c>
      <c r="F53" s="7"/>
      <c r="G53" s="7"/>
      <c r="H53" s="7">
        <v>300</v>
      </c>
      <c r="I53" s="7"/>
      <c r="J53" s="7"/>
      <c r="K53" s="7"/>
      <c r="L53" s="7"/>
      <c r="M53" s="7"/>
      <c r="N53" s="21">
        <f t="shared" si="0"/>
        <v>3450</v>
      </c>
      <c r="O53" s="5">
        <v>2600</v>
      </c>
      <c r="P53" s="2" t="s">
        <v>128</v>
      </c>
    </row>
    <row r="54" spans="1:16" x14ac:dyDescent="0.25">
      <c r="A54" s="6" t="s">
        <v>98</v>
      </c>
      <c r="B54" s="6" t="s">
        <v>100</v>
      </c>
      <c r="C54" s="7"/>
      <c r="D54" s="7"/>
      <c r="E54" s="7">
        <v>540</v>
      </c>
      <c r="F54" s="7"/>
      <c r="G54" s="7">
        <v>420</v>
      </c>
      <c r="H54" s="7"/>
      <c r="I54" s="7"/>
      <c r="J54" s="7"/>
      <c r="K54" s="7"/>
      <c r="L54" s="7"/>
      <c r="M54" s="7"/>
      <c r="N54" s="21">
        <f t="shared" si="0"/>
        <v>960</v>
      </c>
      <c r="O54" s="5">
        <v>420</v>
      </c>
      <c r="P54" s="2" t="s">
        <v>131</v>
      </c>
    </row>
    <row r="55" spans="1:16" x14ac:dyDescent="0.25">
      <c r="A55" s="6" t="s">
        <v>98</v>
      </c>
      <c r="B55" s="6" t="s">
        <v>101</v>
      </c>
      <c r="C55" s="7"/>
      <c r="D55" s="7"/>
      <c r="E55" s="7"/>
      <c r="F55" s="7"/>
      <c r="G55" s="7"/>
      <c r="H55" s="7"/>
      <c r="I55" s="7"/>
      <c r="J55" s="7"/>
      <c r="K55" s="7"/>
      <c r="L55" s="7">
        <v>24000</v>
      </c>
      <c r="M55" s="7"/>
      <c r="N55" s="21">
        <f t="shared" si="0"/>
        <v>24000</v>
      </c>
      <c r="O55" s="5">
        <v>0</v>
      </c>
      <c r="P55" s="2" t="s">
        <v>132</v>
      </c>
    </row>
    <row r="56" spans="1:16" x14ac:dyDescent="0.25">
      <c r="A56" s="6" t="s">
        <v>102</v>
      </c>
      <c r="B56" s="6" t="s">
        <v>103</v>
      </c>
      <c r="C56" s="7">
        <v>50</v>
      </c>
      <c r="D56" s="7"/>
      <c r="E56" s="7"/>
      <c r="F56" s="7"/>
      <c r="G56" s="7"/>
      <c r="H56" s="7"/>
      <c r="I56" s="7"/>
      <c r="J56" s="7"/>
      <c r="K56" s="7">
        <v>1600</v>
      </c>
      <c r="L56" s="7"/>
      <c r="M56" s="7"/>
      <c r="N56" s="21">
        <f t="shared" si="0"/>
        <v>1650</v>
      </c>
      <c r="O56" s="5">
        <v>1650</v>
      </c>
      <c r="P56" s="2" t="s">
        <v>129</v>
      </c>
    </row>
    <row r="57" spans="1:16" x14ac:dyDescent="0.25">
      <c r="A57" s="6" t="s">
        <v>102</v>
      </c>
      <c r="B57" s="6" t="s">
        <v>104</v>
      </c>
      <c r="C57" s="7">
        <v>200</v>
      </c>
      <c r="D57" s="7"/>
      <c r="E57" s="7">
        <v>900</v>
      </c>
      <c r="F57" s="7"/>
      <c r="G57" s="7"/>
      <c r="H57" s="7"/>
      <c r="I57" s="7"/>
      <c r="J57" s="7">
        <v>4000</v>
      </c>
      <c r="K57" s="7">
        <v>1500</v>
      </c>
      <c r="L57" s="7"/>
      <c r="M57" s="7"/>
      <c r="N57" s="10">
        <f t="shared" si="0"/>
        <v>6600</v>
      </c>
      <c r="O57" s="5">
        <v>1500</v>
      </c>
      <c r="P57" s="2" t="s">
        <v>120</v>
      </c>
    </row>
    <row r="58" spans="1:16" x14ac:dyDescent="0.25">
      <c r="A58" s="6" t="s">
        <v>102</v>
      </c>
      <c r="B58" s="6" t="s">
        <v>105</v>
      </c>
      <c r="C58" s="7">
        <v>50</v>
      </c>
      <c r="D58" s="7"/>
      <c r="E58" s="7">
        <v>1200</v>
      </c>
      <c r="F58" s="7"/>
      <c r="G58" s="7"/>
      <c r="H58" s="7"/>
      <c r="I58" s="7"/>
      <c r="J58" s="7"/>
      <c r="K58" s="7"/>
      <c r="L58" s="7"/>
      <c r="M58" s="7"/>
      <c r="N58" s="10">
        <f t="shared" si="0"/>
        <v>1250</v>
      </c>
      <c r="O58" s="5">
        <v>0</v>
      </c>
      <c r="P58" s="5" t="s">
        <v>113</v>
      </c>
    </row>
    <row r="59" spans="1:16" x14ac:dyDescent="0.25">
      <c r="C59" s="6">
        <f>SUM(C2:C58)</f>
        <v>14670</v>
      </c>
      <c r="D59" s="6">
        <f t="shared" ref="D59:M59" si="1">SUM(D2:D58)</f>
        <v>63150</v>
      </c>
      <c r="E59" s="6">
        <f t="shared" si="1"/>
        <v>174910</v>
      </c>
      <c r="F59" s="6">
        <f t="shared" si="1"/>
        <v>279414</v>
      </c>
      <c r="G59" s="6">
        <f t="shared" si="1"/>
        <v>51425</v>
      </c>
      <c r="H59" s="6">
        <f t="shared" si="1"/>
        <v>19000</v>
      </c>
      <c r="I59" s="6">
        <f t="shared" si="1"/>
        <v>0</v>
      </c>
      <c r="J59" s="6">
        <f t="shared" si="1"/>
        <v>5000</v>
      </c>
      <c r="K59" s="6">
        <f t="shared" si="1"/>
        <v>24083</v>
      </c>
      <c r="L59" s="6">
        <f t="shared" si="1"/>
        <v>24000</v>
      </c>
      <c r="M59" s="6">
        <f t="shared" si="1"/>
        <v>4000</v>
      </c>
      <c r="N59" s="6">
        <f>SUM(N2:N58)</f>
        <v>659652</v>
      </c>
      <c r="O59" s="5">
        <f>SUM(O2:O58)</f>
        <v>158835</v>
      </c>
    </row>
  </sheetData>
  <autoFilter ref="A1:P43"/>
  <mergeCells count="4">
    <mergeCell ref="O6:O19"/>
    <mergeCell ref="P6:P19"/>
    <mergeCell ref="P21:P23"/>
    <mergeCell ref="P44:P4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tcu_user</cp:lastModifiedBy>
  <cp:lastPrinted>2016-03-17T02:19:35Z</cp:lastPrinted>
  <dcterms:created xsi:type="dcterms:W3CDTF">2016-03-14T06:35:27Z</dcterms:created>
  <dcterms:modified xsi:type="dcterms:W3CDTF">2017-03-21T06:42:37Z</dcterms:modified>
</cp:coreProperties>
</file>